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6" activeTab="2"/>
  </bookViews>
  <sheets>
    <sheet name="USHUAIA" sheetId="1" r:id="rId1"/>
    <sheet name="TOLHUIN" sheetId="2" r:id="rId2"/>
    <sheet name="RIO GRANDE" sheetId="3" r:id="rId3"/>
  </sheets>
  <definedNames/>
  <calcPr fullCalcOnLoad="1"/>
</workbook>
</file>

<file path=xl/sharedStrings.xml><?xml version="1.0" encoding="utf-8"?>
<sst xmlns="http://schemas.openxmlformats.org/spreadsheetml/2006/main" count="94" uniqueCount="41">
  <si>
    <t xml:space="preserve"> DEUDA MUNICIPALIDAD DE USHUAIA AL 30/06/08</t>
  </si>
  <si>
    <t>Definitivos Aprobados</t>
  </si>
  <si>
    <t>Decreto Nº</t>
  </si>
  <si>
    <t>Mes de percepción</t>
  </si>
  <si>
    <t>Importe</t>
  </si>
  <si>
    <t>Retención</t>
  </si>
  <si>
    <t>Importe Líquido</t>
  </si>
  <si>
    <t>2859/07</t>
  </si>
  <si>
    <t>Liquidación definitiva de coparticipación -MAYO 2007</t>
  </si>
  <si>
    <t>2959/07</t>
  </si>
  <si>
    <t>Liquidación definitiva de coparticipación -JUNIO 2007</t>
  </si>
  <si>
    <t>2808/07</t>
  </si>
  <si>
    <t>Liquidación definitiva de coparticipación -JULIO 2007</t>
  </si>
  <si>
    <t>790/08</t>
  </si>
  <si>
    <t>Liquidación definitiva de coparticipación -AGOSTO 2007</t>
  </si>
  <si>
    <t>3288/07</t>
  </si>
  <si>
    <t>Liquidación definitiva de coparticipación -SEPTIEMBRE 2007</t>
  </si>
  <si>
    <t>791/08</t>
  </si>
  <si>
    <t>Liquidación definitiva de coparticipación -OCTUBRE 2007</t>
  </si>
  <si>
    <t>792/08</t>
  </si>
  <si>
    <t>Liquidación definitiva de coparticipación -NOVIEMBRE 2007</t>
  </si>
  <si>
    <t>793/08</t>
  </si>
  <si>
    <t>Liquidación definitiva de coparticipación -DICIEMBRE 2007</t>
  </si>
  <si>
    <t>Ajuste Regalías  2007</t>
  </si>
  <si>
    <t>Convenio 11525 Petroleras art, 29 Ley 702 – Ejercicio 2006</t>
  </si>
  <si>
    <t>TOTAL DEUDA POR RECURSOS 2007</t>
  </si>
  <si>
    <t>Definitivos  2008</t>
  </si>
  <si>
    <t>Provisiorio</t>
  </si>
  <si>
    <t>Liquidación definitiva de coparticipación -ENERO 2008</t>
  </si>
  <si>
    <t>Liquidación definitiva de coparticipación -MARZO 2008</t>
  </si>
  <si>
    <t>Liquidación definitiva de coparticipación -MAYO 2008</t>
  </si>
  <si>
    <t>TOTAL DEUDA POR RECURSOS 2008</t>
  </si>
  <si>
    <t>TOTAL ADEUDADO AL 30/06/08</t>
  </si>
  <si>
    <t xml:space="preserve"> DEUDA COMUNA DE TOLHUIN AL 30/06/08</t>
  </si>
  <si>
    <t xml:space="preserve">Retención </t>
  </si>
  <si>
    <t xml:space="preserve">Liquidación definitiva de coparticipación -NOVIEMBRE 2007 </t>
  </si>
  <si>
    <t xml:space="preserve"> Ajuste Regalías  2007</t>
  </si>
  <si>
    <t>Definitivos 2008</t>
  </si>
  <si>
    <t xml:space="preserve"> DEUDA MUNICIPALIDAD DE RIO GRANDE AL 30/06/08</t>
  </si>
  <si>
    <t>Ajuste Regalías 2007</t>
  </si>
  <si>
    <t>Liquidación definitiva de coparticipación -FEBRERO 2008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</si>
</sst>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2C0A]#,##0.00;\-[$$-2C0A]#,##0.00"/>
    <numFmt numFmtId="166" formatCode="#,##0.00;\-#,##0.00"/>
    <numFmt numFmtId="167" formatCode="GENERAL"/>
  </numFmts>
  <fonts count="12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8"/>
      <name val="Bitstream Charter"/>
      <family val="0"/>
    </font>
    <font>
      <b/>
      <sz val="10"/>
      <color indexed="8"/>
      <name val="Bitstream Charter"/>
      <family val="0"/>
    </font>
    <font>
      <sz val="10"/>
      <name val="Bitstream Charter"/>
      <family val="0"/>
    </font>
    <font>
      <b/>
      <sz val="10"/>
      <name val="Bitstream Charter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0" borderId="2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NumberFormat="1" applyFont="1" applyAlignment="1">
      <alignment/>
    </xf>
    <xf numFmtId="165" fontId="6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4" fontId="0" fillId="0" borderId="0" xfId="0" applyFont="1" applyAlignment="1">
      <alignment/>
    </xf>
    <xf numFmtId="165" fontId="4" fillId="0" borderId="3" xfId="0" applyNumberFormat="1" applyFont="1" applyFill="1" applyBorder="1" applyAlignment="1">
      <alignment/>
    </xf>
    <xf numFmtId="165" fontId="5" fillId="0" borderId="3" xfId="0" applyNumberFormat="1" applyFont="1" applyFill="1" applyBorder="1" applyAlignment="1">
      <alignment/>
    </xf>
    <xf numFmtId="164" fontId="8" fillId="0" borderId="0" xfId="0" applyFont="1" applyAlignment="1">
      <alignment/>
    </xf>
    <xf numFmtId="165" fontId="0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4" fontId="1" fillId="0" borderId="0" xfId="0" applyFont="1" applyAlignment="1">
      <alignment/>
    </xf>
    <xf numFmtId="165" fontId="9" fillId="0" borderId="0" xfId="0" applyNumberFormat="1" applyFont="1" applyAlignment="1">
      <alignment/>
    </xf>
    <xf numFmtId="164" fontId="10" fillId="0" borderId="0" xfId="0" applyFont="1" applyAlignment="1">
      <alignment/>
    </xf>
    <xf numFmtId="164" fontId="1" fillId="0" borderId="5" xfId="0" applyFont="1" applyBorder="1" applyAlignment="1">
      <alignment horizontal="center"/>
    </xf>
    <xf numFmtId="165" fontId="1" fillId="0" borderId="2" xfId="0" applyNumberFormat="1" applyFont="1" applyBorder="1" applyAlignment="1">
      <alignment/>
    </xf>
    <xf numFmtId="164" fontId="3" fillId="0" borderId="0" xfId="0" applyFont="1" applyAlignment="1">
      <alignment/>
    </xf>
    <xf numFmtId="164" fontId="0" fillId="0" borderId="2" xfId="0" applyBorder="1" applyAlignment="1">
      <alignment/>
    </xf>
    <xf numFmtId="164" fontId="0" fillId="2" borderId="5" xfId="0" applyFill="1" applyBorder="1" applyAlignment="1">
      <alignment horizontal="center"/>
    </xf>
    <xf numFmtId="164" fontId="1" fillId="2" borderId="6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165" fontId="7" fillId="0" borderId="3" xfId="0" applyNumberFormat="1" applyFont="1" applyFill="1" applyBorder="1" applyAlignment="1">
      <alignment/>
    </xf>
    <xf numFmtId="165" fontId="7" fillId="0" borderId="4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165" fontId="0" fillId="0" borderId="0" xfId="0" applyAlignment="1">
      <alignment/>
    </xf>
    <xf numFmtId="166" fontId="11" fillId="0" borderId="0" xfId="0" applyNumberFormat="1" applyFont="1" applyFill="1" applyAlignment="1" applyProtection="1">
      <alignment/>
      <protection/>
    </xf>
    <xf numFmtId="164" fontId="0" fillId="0" borderId="0" xfId="0" applyAlignment="1">
      <alignment/>
    </xf>
    <xf numFmtId="164" fontId="1" fillId="2" borderId="5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/>
    </xf>
    <xf numFmtId="164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34" sqref="A34"/>
    </sheetView>
  </sheetViews>
  <sheetFormatPr defaultColWidth="12.57421875" defaultRowHeight="12.75"/>
  <cols>
    <col min="1" max="1" width="11.57421875" style="0" customWidth="1"/>
    <col min="2" max="2" width="53.7109375" style="0" customWidth="1"/>
    <col min="3" max="3" width="15.00390625" style="0" customWidth="1"/>
    <col min="4" max="4" width="15.7109375" style="0" customWidth="1"/>
    <col min="5" max="5" width="18.140625" style="0" customWidth="1"/>
    <col min="6" max="16384" width="11.57421875" style="0" customWidth="1"/>
  </cols>
  <sheetData>
    <row r="1" spans="1:5" ht="12">
      <c r="A1" s="1" t="s">
        <v>0</v>
      </c>
      <c r="B1" s="1"/>
      <c r="C1" s="1"/>
      <c r="D1" s="1"/>
      <c r="E1" s="1"/>
    </row>
    <row r="2" ht="12">
      <c r="E2" s="2"/>
    </row>
    <row r="3" spans="1:3" ht="12">
      <c r="A3" s="3" t="s">
        <v>1</v>
      </c>
      <c r="B3" s="4"/>
      <c r="C3" s="4"/>
    </row>
    <row r="4" spans="1:3" ht="12">
      <c r="A4" s="5"/>
      <c r="B4" s="4"/>
      <c r="C4" s="4"/>
    </row>
    <row r="5" spans="1:5" ht="12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 ht="12">
      <c r="A6" s="7" t="s">
        <v>7</v>
      </c>
      <c r="B6" t="s">
        <v>8</v>
      </c>
      <c r="C6" s="8">
        <v>82797.64</v>
      </c>
      <c r="D6" s="8">
        <v>0</v>
      </c>
      <c r="E6" s="9">
        <f>C6-D6</f>
        <v>82797.64</v>
      </c>
    </row>
    <row r="7" spans="1:5" ht="12">
      <c r="A7" s="7" t="s">
        <v>9</v>
      </c>
      <c r="B7" t="s">
        <v>10</v>
      </c>
      <c r="C7" s="10">
        <f>116153.3+7372.43</f>
        <v>123525.73000000001</v>
      </c>
      <c r="D7" s="10">
        <v>-593.36</v>
      </c>
      <c r="E7" s="11">
        <f>C7+D7</f>
        <v>122932.37000000001</v>
      </c>
    </row>
    <row r="8" spans="1:5" ht="12">
      <c r="A8" s="7" t="s">
        <v>11</v>
      </c>
      <c r="B8" t="s">
        <v>12</v>
      </c>
      <c r="C8" s="10">
        <f>5968.12</f>
        <v>5968.12</v>
      </c>
      <c r="D8" s="10">
        <v>0</v>
      </c>
      <c r="E8" s="11">
        <f>C8-D8</f>
        <v>5968.12</v>
      </c>
    </row>
    <row r="9" spans="1:5" ht="12">
      <c r="A9" s="7" t="s">
        <v>13</v>
      </c>
      <c r="B9" t="s">
        <v>14</v>
      </c>
      <c r="C9" s="10">
        <v>435537.17</v>
      </c>
      <c r="D9" s="10">
        <v>0</v>
      </c>
      <c r="E9" s="11">
        <f>C9-D9</f>
        <v>435537.17</v>
      </c>
    </row>
    <row r="10" spans="1:5" ht="12">
      <c r="A10" s="12" t="s">
        <v>15</v>
      </c>
      <c r="B10" s="13" t="s">
        <v>16</v>
      </c>
      <c r="C10" s="14">
        <v>397339.79</v>
      </c>
      <c r="D10" s="10">
        <v>0</v>
      </c>
      <c r="E10" s="15">
        <f>C10-D10</f>
        <v>397339.79</v>
      </c>
    </row>
    <row r="11" spans="1:5" ht="12">
      <c r="A11" s="7" t="s">
        <v>17</v>
      </c>
      <c r="B11" s="16" t="s">
        <v>18</v>
      </c>
      <c r="C11" s="10">
        <v>440866.57</v>
      </c>
      <c r="D11" s="10">
        <v>0</v>
      </c>
      <c r="E11" s="11">
        <f>C11-D11</f>
        <v>440866.57</v>
      </c>
    </row>
    <row r="12" spans="1:5" ht="12">
      <c r="A12" s="7" t="s">
        <v>19</v>
      </c>
      <c r="B12" s="16" t="s">
        <v>20</v>
      </c>
      <c r="C12" s="10">
        <v>2788707.07</v>
      </c>
      <c r="D12" s="10">
        <v>0</v>
      </c>
      <c r="E12" s="11">
        <f>C12-D12</f>
        <v>2788707.07</v>
      </c>
    </row>
    <row r="13" spans="1:5" ht="12">
      <c r="A13" s="7" t="s">
        <v>21</v>
      </c>
      <c r="B13" s="16" t="s">
        <v>22</v>
      </c>
      <c r="C13" s="17">
        <v>10180249.76</v>
      </c>
      <c r="D13" s="17">
        <v>-1084702.47</v>
      </c>
      <c r="E13" s="18">
        <f>C13+D13</f>
        <v>9095547.29</v>
      </c>
    </row>
    <row r="14" spans="2:5" ht="12">
      <c r="B14" s="19"/>
      <c r="C14" s="20">
        <f>SUM(C6:C13)</f>
        <v>14454991.850000001</v>
      </c>
      <c r="D14" s="20">
        <f>SUM(D6:D13)</f>
        <v>-1085295.83</v>
      </c>
      <c r="E14" s="21">
        <f>C14+D14</f>
        <v>13369696.020000001</v>
      </c>
    </row>
    <row r="15" spans="1:3" ht="12">
      <c r="A15" s="12"/>
      <c r="B15" s="13"/>
      <c r="C15" s="22"/>
    </row>
    <row r="16" spans="1:3" ht="12">
      <c r="A16" s="23"/>
      <c r="C16" s="24"/>
    </row>
    <row r="17" spans="1:5" ht="12">
      <c r="A17" s="23" t="s">
        <v>23</v>
      </c>
      <c r="C17" s="24">
        <f>177604.94+185200+185200</f>
        <v>548004.94</v>
      </c>
      <c r="D17" s="25"/>
      <c r="E17" s="24">
        <f>C17</f>
        <v>548004.94</v>
      </c>
    </row>
    <row r="18" spans="1:5" ht="12">
      <c r="A18" s="23" t="s">
        <v>24</v>
      </c>
      <c r="C18" s="24">
        <v>5818287.74</v>
      </c>
      <c r="E18" s="24">
        <f>C18</f>
        <v>5818287.74</v>
      </c>
    </row>
    <row r="20" spans="1:5" ht="12">
      <c r="A20" s="26" t="s">
        <v>25</v>
      </c>
      <c r="B20" s="26"/>
      <c r="C20" s="27">
        <f>C14+SUM(C17:C18)</f>
        <v>20821284.53</v>
      </c>
      <c r="D20" s="27"/>
      <c r="E20" s="27">
        <f>E14+E17+E18</f>
        <v>19735988.700000003</v>
      </c>
    </row>
    <row r="22" ht="12">
      <c r="A22" s="28" t="s">
        <v>26</v>
      </c>
    </row>
    <row r="24" spans="1:5" ht="12">
      <c r="A24" t="s">
        <v>27</v>
      </c>
      <c r="B24" s="16" t="s">
        <v>28</v>
      </c>
      <c r="C24" s="14">
        <v>233757.95</v>
      </c>
      <c r="E24" s="15">
        <f>C24</f>
        <v>233757.95</v>
      </c>
    </row>
    <row r="25" spans="1:5" ht="12">
      <c r="A25" t="s">
        <v>27</v>
      </c>
      <c r="B25" s="16" t="s">
        <v>29</v>
      </c>
      <c r="C25" s="14">
        <v>618188.82</v>
      </c>
      <c r="E25" s="15">
        <f>C25</f>
        <v>618188.82</v>
      </c>
    </row>
    <row r="26" spans="1:5" ht="12">
      <c r="A26" t="s">
        <v>27</v>
      </c>
      <c r="B26" s="16" t="s">
        <v>30</v>
      </c>
      <c r="C26" s="14">
        <v>292442.02276322804</v>
      </c>
      <c r="E26" s="15">
        <f>C26</f>
        <v>292442.02276322804</v>
      </c>
    </row>
    <row r="27" ht="12">
      <c r="C27" s="14"/>
    </row>
    <row r="28" spans="1:5" ht="12">
      <c r="A28" s="26" t="s">
        <v>31</v>
      </c>
      <c r="B28" s="26"/>
      <c r="C28" s="27">
        <f>C24+C25+C26</f>
        <v>1144388.792763228</v>
      </c>
      <c r="D28" s="29"/>
      <c r="E28" s="27">
        <f>E24+E25+E26</f>
        <v>1144388.792763228</v>
      </c>
    </row>
    <row r="30" spans="1:5" ht="12">
      <c r="A30" s="30"/>
      <c r="B30" s="31" t="s">
        <v>32</v>
      </c>
      <c r="C30" s="32">
        <f>C20+C28</f>
        <v>21965673.32276323</v>
      </c>
      <c r="D30" s="31"/>
      <c r="E30" s="32">
        <f>E20+E28</f>
        <v>20880377.492763232</v>
      </c>
    </row>
  </sheetData>
  <mergeCells count="3">
    <mergeCell ref="A1:E1"/>
    <mergeCell ref="A20:B20"/>
    <mergeCell ref="A28:B2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28"/>
  <sheetViews>
    <sheetView workbookViewId="0" topLeftCell="A1">
      <selection activeCell="B31" sqref="B31"/>
    </sheetView>
  </sheetViews>
  <sheetFormatPr defaultColWidth="12.57421875" defaultRowHeight="12.75"/>
  <cols>
    <col min="1" max="1" width="11.57421875" style="0" customWidth="1"/>
    <col min="2" max="2" width="52.00390625" style="0" customWidth="1"/>
    <col min="3" max="3" width="16.00390625" style="0" customWidth="1"/>
    <col min="4" max="4" width="11.57421875" style="0" customWidth="1"/>
    <col min="5" max="5" width="14.57421875" style="0" customWidth="1"/>
    <col min="6" max="16384" width="11.57421875" style="0" customWidth="1"/>
  </cols>
  <sheetData>
    <row r="2" spans="1:5" ht="12">
      <c r="A2" s="1" t="s">
        <v>33</v>
      </c>
      <c r="B2" s="1"/>
      <c r="C2" s="1"/>
      <c r="D2" s="1"/>
      <c r="E2" s="1"/>
    </row>
    <row r="4" spans="1:3" ht="12">
      <c r="A4" s="3" t="s">
        <v>1</v>
      </c>
      <c r="B4" s="4"/>
      <c r="C4" s="4"/>
    </row>
    <row r="5" spans="1:3" ht="12">
      <c r="A5" s="5"/>
      <c r="B5" s="4"/>
      <c r="C5" s="4"/>
    </row>
    <row r="6" spans="1:5" ht="12">
      <c r="A6" s="6" t="s">
        <v>2</v>
      </c>
      <c r="B6" s="6" t="s">
        <v>3</v>
      </c>
      <c r="C6" s="6" t="s">
        <v>4</v>
      </c>
      <c r="D6" s="6" t="s">
        <v>34</v>
      </c>
      <c r="E6" s="6" t="s">
        <v>6</v>
      </c>
    </row>
    <row r="8" spans="1:5" ht="12">
      <c r="A8" s="7" t="s">
        <v>13</v>
      </c>
      <c r="B8" t="s">
        <v>14</v>
      </c>
      <c r="C8" s="10">
        <v>26198.45</v>
      </c>
      <c r="D8" s="33">
        <v>0</v>
      </c>
      <c r="E8" s="15">
        <f>C8+D8</f>
        <v>26198.45</v>
      </c>
    </row>
    <row r="9" spans="1:5" ht="12">
      <c r="A9" s="12" t="s">
        <v>15</v>
      </c>
      <c r="B9" s="13" t="s">
        <v>16</v>
      </c>
      <c r="C9" s="14">
        <v>23555.85</v>
      </c>
      <c r="D9" s="33">
        <v>0</v>
      </c>
      <c r="E9" s="15">
        <f>C9+D9</f>
        <v>23555.85</v>
      </c>
    </row>
    <row r="10" spans="1:5" ht="12">
      <c r="A10" s="7" t="s">
        <v>17</v>
      </c>
      <c r="B10" s="13" t="s">
        <v>18</v>
      </c>
      <c r="C10" s="10">
        <v>26928.28</v>
      </c>
      <c r="D10" s="33">
        <v>0</v>
      </c>
      <c r="E10" s="15">
        <f>C10+D10</f>
        <v>26928.28</v>
      </c>
    </row>
    <row r="11" spans="1:5" ht="12">
      <c r="A11" s="7" t="s">
        <v>19</v>
      </c>
      <c r="B11" s="16" t="s">
        <v>35</v>
      </c>
      <c r="C11" s="10">
        <v>93979.83</v>
      </c>
      <c r="D11" s="33">
        <v>0</v>
      </c>
      <c r="E11" s="15">
        <f>C11+D11</f>
        <v>93979.83</v>
      </c>
    </row>
    <row r="12" spans="1:5" ht="12">
      <c r="A12" s="7" t="s">
        <v>21</v>
      </c>
      <c r="B12" s="16" t="s">
        <v>22</v>
      </c>
      <c r="C12" s="17">
        <v>794076.3</v>
      </c>
      <c r="D12" s="17">
        <v>-43496.35</v>
      </c>
      <c r="E12" s="34">
        <f>C12+D12</f>
        <v>750579.9500000001</v>
      </c>
    </row>
    <row r="13" spans="3:5" ht="12">
      <c r="C13" s="20">
        <f>SUM(C8:C12)</f>
        <v>964738.71</v>
      </c>
      <c r="D13" s="20">
        <f>SUM(D8:D12)</f>
        <v>-43496.35</v>
      </c>
      <c r="E13" s="35">
        <f>SUM(E8:E12)</f>
        <v>921242.36</v>
      </c>
    </row>
    <row r="15" spans="1:5" ht="12">
      <c r="A15" s="23" t="s">
        <v>36</v>
      </c>
      <c r="C15" s="36">
        <f>21097.78+22000+22000</f>
        <v>65097.78</v>
      </c>
      <c r="D15" s="25"/>
      <c r="E15" s="37">
        <f>C15</f>
        <v>65097.78</v>
      </c>
    </row>
    <row r="16" spans="1:5" ht="12">
      <c r="A16" s="23" t="s">
        <v>24</v>
      </c>
      <c r="C16" s="36">
        <v>301621.97</v>
      </c>
      <c r="E16" s="37">
        <f>C16</f>
        <v>301621.97</v>
      </c>
    </row>
    <row r="18" spans="1:5" ht="12">
      <c r="A18" s="26" t="s">
        <v>25</v>
      </c>
      <c r="B18" s="26"/>
      <c r="C18" s="27">
        <f>C13+SUM(C15:C16)</f>
        <v>1331458.46</v>
      </c>
      <c r="D18" s="27"/>
      <c r="E18" s="27">
        <f>SUM(E15:E16)+E13</f>
        <v>1287962.1099999999</v>
      </c>
    </row>
    <row r="20" ht="12">
      <c r="A20" s="28" t="s">
        <v>37</v>
      </c>
    </row>
    <row r="22" spans="2:5" ht="12">
      <c r="B22" s="16" t="s">
        <v>28</v>
      </c>
      <c r="C22" s="15">
        <v>12222.49</v>
      </c>
      <c r="E22" s="37">
        <f>C22</f>
        <v>12222.49</v>
      </c>
    </row>
    <row r="23" spans="1:5" ht="12">
      <c r="A23" t="s">
        <v>27</v>
      </c>
      <c r="B23" s="16" t="s">
        <v>29</v>
      </c>
      <c r="C23" s="15">
        <v>38119.62</v>
      </c>
      <c r="E23" s="37">
        <f>C23</f>
        <v>38119.62</v>
      </c>
    </row>
    <row r="24" spans="1:5" ht="12">
      <c r="A24" t="s">
        <v>27</v>
      </c>
      <c r="B24" s="16" t="s">
        <v>30</v>
      </c>
      <c r="C24" s="38">
        <v>17784.790687615052</v>
      </c>
      <c r="E24" s="39">
        <f>C24</f>
        <v>17784.790687615052</v>
      </c>
    </row>
    <row r="26" spans="1:5" ht="12">
      <c r="A26" s="26" t="s">
        <v>31</v>
      </c>
      <c r="B26" s="26"/>
      <c r="C26" s="27">
        <f>C22+C23+C24</f>
        <v>68126.90068761505</v>
      </c>
      <c r="D26" s="27"/>
      <c r="E26" s="27">
        <f>SUM(E22:E24)</f>
        <v>68126.90068761505</v>
      </c>
    </row>
    <row r="28" spans="1:5" ht="12">
      <c r="A28" s="40" t="s">
        <v>32</v>
      </c>
      <c r="B28" s="40"/>
      <c r="C28" s="41">
        <f>C18+C26</f>
        <v>1399585.3606876151</v>
      </c>
      <c r="D28" s="41"/>
      <c r="E28" s="41">
        <f>E18+E26</f>
        <v>1356089.010687615</v>
      </c>
    </row>
  </sheetData>
  <mergeCells count="4">
    <mergeCell ref="A2:E2"/>
    <mergeCell ref="A18:B18"/>
    <mergeCell ref="A26:B26"/>
    <mergeCell ref="A28:B2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C22" sqref="C22"/>
    </sheetView>
  </sheetViews>
  <sheetFormatPr defaultColWidth="12.57421875" defaultRowHeight="12.75"/>
  <cols>
    <col min="1" max="1" width="11.57421875" style="0" customWidth="1"/>
    <col min="2" max="2" width="52.140625" style="0" customWidth="1"/>
    <col min="3" max="3" width="14.421875" style="0" customWidth="1"/>
    <col min="4" max="4" width="15.140625" style="0" customWidth="1"/>
    <col min="5" max="5" width="17.28125" style="0" customWidth="1"/>
    <col min="6" max="16384" width="11.57421875" style="0" customWidth="1"/>
  </cols>
  <sheetData>
    <row r="1" spans="1:5" ht="12">
      <c r="A1" s="1" t="s">
        <v>38</v>
      </c>
      <c r="B1" s="1"/>
      <c r="C1" s="1"/>
      <c r="D1" s="1"/>
      <c r="E1" s="1"/>
    </row>
    <row r="3" spans="1:3" ht="12">
      <c r="A3" s="3" t="s">
        <v>1</v>
      </c>
      <c r="B3" s="4"/>
      <c r="C3" s="4"/>
    </row>
    <row r="4" spans="1:3" ht="12">
      <c r="A4" s="5"/>
      <c r="B4" s="4"/>
      <c r="C4" s="4"/>
    </row>
    <row r="5" spans="1:5" ht="12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3" ht="12">
      <c r="A6" s="7"/>
      <c r="C6" s="9"/>
    </row>
    <row r="7" spans="1:5" ht="12">
      <c r="A7" s="7" t="s">
        <v>13</v>
      </c>
      <c r="B7" t="s">
        <v>14</v>
      </c>
      <c r="C7" s="10">
        <v>541487.51</v>
      </c>
      <c r="D7" s="10">
        <v>0</v>
      </c>
      <c r="E7" s="11">
        <f>C7-D7</f>
        <v>541487.51</v>
      </c>
    </row>
    <row r="8" spans="1:5" ht="12">
      <c r="A8" s="12" t="s">
        <v>15</v>
      </c>
      <c r="B8" s="13" t="s">
        <v>16</v>
      </c>
      <c r="C8" s="14">
        <v>492405.77</v>
      </c>
      <c r="D8" s="10">
        <v>0</v>
      </c>
      <c r="E8" s="15">
        <f>C8-D8</f>
        <v>492405.77</v>
      </c>
    </row>
    <row r="9" spans="1:5" ht="12">
      <c r="A9" s="7" t="s">
        <v>17</v>
      </c>
      <c r="B9" s="13" t="s">
        <v>18</v>
      </c>
      <c r="C9" s="10">
        <v>547231.43</v>
      </c>
      <c r="D9" s="10">
        <v>0</v>
      </c>
      <c r="E9" s="11">
        <f>C9-D9</f>
        <v>547231.43</v>
      </c>
    </row>
    <row r="10" spans="1:5" ht="12">
      <c r="A10" s="7" t="s">
        <v>19</v>
      </c>
      <c r="B10" s="16" t="s">
        <v>20</v>
      </c>
      <c r="C10" s="10">
        <v>527138.32</v>
      </c>
      <c r="D10" s="10">
        <v>0</v>
      </c>
      <c r="E10" s="11">
        <f>C10-D10</f>
        <v>527138.32</v>
      </c>
    </row>
    <row r="11" spans="1:5" ht="12">
      <c r="A11" s="7" t="s">
        <v>21</v>
      </c>
      <c r="B11" s="16" t="s">
        <v>22</v>
      </c>
      <c r="C11" s="17">
        <v>10785989.65</v>
      </c>
      <c r="D11" s="17">
        <f>-972114.71-165942.74</f>
        <v>-1138057.45</v>
      </c>
      <c r="E11" s="18">
        <f>C11+D11</f>
        <v>9647932.200000001</v>
      </c>
    </row>
    <row r="12" spans="2:5" ht="12">
      <c r="B12" s="19"/>
      <c r="C12" s="20">
        <f>SUM(C6:C11)</f>
        <v>12894252.68</v>
      </c>
      <c r="D12" s="20">
        <f>SUM(D7:D11)</f>
        <v>-1138057.45</v>
      </c>
      <c r="E12" s="35">
        <f>SUM(E7:E11)</f>
        <v>11756195.23</v>
      </c>
    </row>
    <row r="13" spans="1:3" ht="12">
      <c r="A13" s="12"/>
      <c r="B13" s="13"/>
      <c r="C13" s="22"/>
    </row>
    <row r="14" spans="1:3" ht="12">
      <c r="A14" s="23"/>
      <c r="C14" s="24"/>
    </row>
    <row r="15" spans="1:5" ht="12">
      <c r="A15" s="23" t="s">
        <v>39</v>
      </c>
      <c r="C15" s="24">
        <v>429600</v>
      </c>
      <c r="D15" s="25"/>
      <c r="E15" s="37">
        <f>C15</f>
        <v>429600</v>
      </c>
    </row>
    <row r="16" spans="1:5" ht="12">
      <c r="A16" s="23" t="s">
        <v>24</v>
      </c>
      <c r="C16" s="24">
        <v>7754700.77</v>
      </c>
      <c r="E16" s="37">
        <f>C16</f>
        <v>7754700.77</v>
      </c>
    </row>
    <row r="18" spans="1:5" ht="12">
      <c r="A18" s="26" t="s">
        <v>25</v>
      </c>
      <c r="B18" s="26"/>
      <c r="C18" s="27">
        <f>C12+SUM(C15:C16)</f>
        <v>21078553.45</v>
      </c>
      <c r="D18" s="42"/>
      <c r="E18" s="27">
        <f>E15+E16+E12</f>
        <v>19940496</v>
      </c>
    </row>
    <row r="20" ht="12">
      <c r="A20" s="28" t="s">
        <v>37</v>
      </c>
    </row>
    <row r="22" spans="1:5" ht="12">
      <c r="A22" t="s">
        <v>27</v>
      </c>
      <c r="B22" s="16" t="s">
        <v>28</v>
      </c>
      <c r="C22" s="14">
        <v>279543.02</v>
      </c>
      <c r="E22" s="15">
        <f>C22</f>
        <v>279543.02</v>
      </c>
    </row>
    <row r="23" spans="1:5" ht="12">
      <c r="A23" t="s">
        <v>27</v>
      </c>
      <c r="B23" s="16" t="s">
        <v>40</v>
      </c>
      <c r="C23" s="14">
        <v>702.61</v>
      </c>
      <c r="E23" s="15">
        <f>C23</f>
        <v>702.61</v>
      </c>
    </row>
    <row r="24" spans="1:5" ht="12">
      <c r="A24" t="s">
        <v>27</v>
      </c>
      <c r="B24" s="16" t="s">
        <v>29</v>
      </c>
      <c r="C24" s="14">
        <v>780164.51</v>
      </c>
      <c r="E24" s="15">
        <f>C24</f>
        <v>780164.51</v>
      </c>
    </row>
    <row r="25" spans="1:5" ht="12">
      <c r="A25" t="s">
        <v>27</v>
      </c>
      <c r="B25" s="16" t="s">
        <v>30</v>
      </c>
      <c r="C25" s="14">
        <v>350293.869704023</v>
      </c>
      <c r="E25" s="15">
        <f>C25</f>
        <v>350293.869704023</v>
      </c>
    </row>
    <row r="26" ht="12">
      <c r="C26" s="15"/>
    </row>
    <row r="27" spans="1:5" ht="12">
      <c r="A27" s="26" t="s">
        <v>31</v>
      </c>
      <c r="B27" s="26"/>
      <c r="C27" s="27">
        <f>C22+C23+C24+C25</f>
        <v>1410704.0097040231</v>
      </c>
      <c r="D27" s="42"/>
      <c r="E27" s="27">
        <f>SUM(E22:E25)</f>
        <v>1410704.0097040231</v>
      </c>
    </row>
    <row r="29" spans="1:5" ht="12">
      <c r="A29" s="40" t="s">
        <v>32</v>
      </c>
      <c r="B29" s="40"/>
      <c r="C29" s="41">
        <f>C18+C27</f>
        <v>22489257.459704023</v>
      </c>
      <c r="D29" s="41"/>
      <c r="E29" s="41">
        <f>E18+E27</f>
        <v>21351200.009704024</v>
      </c>
    </row>
  </sheetData>
  <mergeCells count="4">
    <mergeCell ref="A1:E1"/>
    <mergeCell ref="A18:B18"/>
    <mergeCell ref="A27:B27"/>
    <mergeCell ref="A29:B2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1601-01-01T03:00:00Z</cp:lastPrinted>
  <dcterms:created xsi:type="dcterms:W3CDTF">2008-07-02T21:07:18Z</dcterms:created>
  <dcterms:modified xsi:type="dcterms:W3CDTF">1601-01-01T03:00:00Z</dcterms:modified>
  <cp:category/>
  <cp:version/>
  <cp:contentType/>
  <cp:contentStatus/>
  <cp:revision>1</cp:revision>
</cp:coreProperties>
</file>